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000090\Desktop\ニチコン\作業中\B1\CANルータ\"/>
    </mc:Choice>
  </mc:AlternateContent>
  <xr:revisionPtr revIDLastSave="0" documentId="13_ncr:1_{7740894F-8161-4327-BC22-5049B4586D3B}" xr6:coauthVersionLast="47" xr6:coauthVersionMax="47" xr10:uidLastSave="{00000000-0000-0000-0000-000000000000}"/>
  <bookViews>
    <workbookView xWindow="-110" yWindow="-110" windowWidth="19420" windowHeight="10420" xr2:uid="{B51E7772-3855-44F8-934E-0AE3B827FEA3}"/>
  </bookViews>
  <sheets>
    <sheet name="dCAN_hw処理" sheetId="1" r:id="rId1"/>
    <sheet name="フロー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2" l="1"/>
  <c r="B26" i="2"/>
  <c r="B22" i="2" l="1"/>
  <c r="B21" i="2"/>
  <c r="B20" i="2"/>
  <c r="B19" i="2"/>
  <c r="B15" i="2"/>
  <c r="B14" i="2"/>
  <c r="B13" i="2"/>
  <c r="B12" i="2"/>
  <c r="B11" i="2"/>
  <c r="B3" i="2"/>
  <c r="B4" i="2"/>
  <c r="B5" i="2"/>
  <c r="B6" i="2"/>
  <c r="B7" i="2"/>
  <c r="A2" i="1" l="1"/>
  <c r="A3" i="1"/>
  <c r="A4" i="1"/>
  <c r="A5" i="1"/>
</calcChain>
</file>

<file path=xl/sharedStrings.xml><?xml version="1.0" encoding="utf-8"?>
<sst xmlns="http://schemas.openxmlformats.org/spreadsheetml/2006/main" count="99" uniqueCount="67">
  <si>
    <t>No.</t>
    <phoneticPr fontId="1"/>
  </si>
  <si>
    <t>関数名</t>
    <rPh sb="0" eb="3">
      <t>カンスウメイ</t>
    </rPh>
    <phoneticPr fontId="1"/>
  </si>
  <si>
    <t>レジスタ</t>
    <phoneticPr fontId="1"/>
  </si>
  <si>
    <t>DGPIO_HwInitialize</t>
    <phoneticPr fontId="1"/>
  </si>
  <si>
    <t>DGPIO_HwSetup</t>
    <phoneticPr fontId="1"/>
  </si>
  <si>
    <t>機能</t>
    <rPh sb="0" eb="2">
      <t>キノウ</t>
    </rPh>
    <phoneticPr fontId="1"/>
  </si>
  <si>
    <t>DGPIO_HwGet</t>
    <phoneticPr fontId="1"/>
  </si>
  <si>
    <t>DGPIO_HwSet</t>
    <phoneticPr fontId="1"/>
  </si>
  <si>
    <t>初期化</t>
    <rPh sb="0" eb="3">
      <t>ショキカ</t>
    </rPh>
    <phoneticPr fontId="1"/>
  </si>
  <si>
    <t>備考</t>
    <rPh sb="0" eb="2">
      <t>ビコウ</t>
    </rPh>
    <phoneticPr fontId="1"/>
  </si>
  <si>
    <t>処理なし</t>
    <rPh sb="0" eb="2">
      <t>ショリ</t>
    </rPh>
    <phoneticPr fontId="1"/>
  </si>
  <si>
    <t>入力/出力設定</t>
    <rPh sb="0" eb="2">
      <t>ニュウリョク</t>
    </rPh>
    <rPh sb="3" eb="5">
      <t>シュツリョク</t>
    </rPh>
    <rPh sb="5" eb="7">
      <t>セッテイ</t>
    </rPh>
    <phoneticPr fontId="1"/>
  </si>
  <si>
    <t>入力値取得</t>
    <rPh sb="0" eb="3">
      <t>ニュウリョクチ</t>
    </rPh>
    <rPh sb="3" eb="5">
      <t>シュトク</t>
    </rPh>
    <phoneticPr fontId="1"/>
  </si>
  <si>
    <t>出力値設定</t>
    <rPh sb="0" eb="3">
      <t>シュツリョクチ</t>
    </rPh>
    <rPh sb="3" eb="5">
      <t>セッテイ</t>
    </rPh>
    <phoneticPr fontId="1"/>
  </si>
  <si>
    <t>PIBCn.PIBCn_mビット= 0</t>
    <phoneticPr fontId="1"/>
  </si>
  <si>
    <t>PBDCn.PBDCn_mビット= 0</t>
    <phoneticPr fontId="1"/>
  </si>
  <si>
    <t>PMn.PMn_mビット= 1</t>
    <phoneticPr fontId="1"/>
  </si>
  <si>
    <t>PMCn.PMCn_mビット= 0</t>
    <phoneticPr fontId="1"/>
  </si>
  <si>
    <t>PIPCn.PIPCn_mビット= 0</t>
    <phoneticPr fontId="1"/>
  </si>
  <si>
    <t>■初期化</t>
    <rPh sb="1" eb="4">
      <t>ショキカ</t>
    </rPh>
    <phoneticPr fontId="1"/>
  </si>
  <si>
    <t>処理</t>
    <rPh sb="0" eb="2">
      <t>ショリ</t>
    </rPh>
    <phoneticPr fontId="1"/>
  </si>
  <si>
    <t>説明</t>
    <rPh sb="0" eb="2">
      <t>セツメイ</t>
    </rPh>
    <phoneticPr fontId="1"/>
  </si>
  <si>
    <t>■ポート出力</t>
    <rPh sb="4" eb="6">
      <t>シュツリョク</t>
    </rPh>
    <phoneticPr fontId="1"/>
  </si>
  <si>
    <t>PDSCn.PDSCn_mビット</t>
    <phoneticPr fontId="1"/>
  </si>
  <si>
    <t>PODCn.PODCn_mビット</t>
    <phoneticPr fontId="1"/>
  </si>
  <si>
    <t>PBDCn.PBDCn_mビット</t>
    <phoneticPr fontId="1"/>
  </si>
  <si>
    <t>Pn.Pn_mビット</t>
    <phoneticPr fontId="1"/>
  </si>
  <si>
    <t>PMn.PMn_mビット= 0</t>
    <phoneticPr fontId="1"/>
  </si>
  <si>
    <t>PUn.PUn_mビット</t>
    <phoneticPr fontId="1"/>
  </si>
  <si>
    <t>PDn.PDn_mビット</t>
    <phoneticPr fontId="1"/>
  </si>
  <si>
    <t>PISn.PISn_mビット</t>
    <phoneticPr fontId="1"/>
  </si>
  <si>
    <t>PIBCn.PIBCn_mビット= 1</t>
    <phoneticPr fontId="1"/>
  </si>
  <si>
    <t>入力ポートの入力バッファの許可</t>
    <rPh sb="0" eb="2">
      <t>ニュウリョク</t>
    </rPh>
    <rPh sb="6" eb="8">
      <t>ニュウリョク</t>
    </rPh>
    <rPh sb="13" eb="15">
      <t>キョカ</t>
    </rPh>
    <phoneticPr fontId="1"/>
  </si>
  <si>
    <t>入力ポートの入力バッファの禁止</t>
    <rPh sb="0" eb="2">
      <t>ニュウリョク</t>
    </rPh>
    <rPh sb="6" eb="8">
      <t>ニュウリョク</t>
    </rPh>
    <rPh sb="13" eb="15">
      <t>キンシ</t>
    </rPh>
    <phoneticPr fontId="1"/>
  </si>
  <si>
    <t>双方向モードを禁止</t>
    <rPh sb="0" eb="3">
      <t>ソウホウコウ</t>
    </rPh>
    <rPh sb="7" eb="9">
      <t>キンシ</t>
    </rPh>
    <phoneticPr fontId="1"/>
  </si>
  <si>
    <t>双方向モード不要</t>
    <rPh sb="0" eb="3">
      <t>ソウホウコウ</t>
    </rPh>
    <rPh sb="6" eb="8">
      <t>フヨウ</t>
    </rPh>
    <phoneticPr fontId="1"/>
  </si>
  <si>
    <t>0xFFFF</t>
    <phoneticPr fontId="1"/>
  </si>
  <si>
    <t>入力モードに設定</t>
    <rPh sb="0" eb="2">
      <t>ニュウリョク</t>
    </rPh>
    <rPh sb="6" eb="8">
      <t>セッテイ</t>
    </rPh>
    <phoneticPr fontId="1"/>
  </si>
  <si>
    <t>出力モードに設定</t>
    <rPh sb="0" eb="2">
      <t>シュツリョク</t>
    </rPh>
    <rPh sb="6" eb="8">
      <t>セッテイ</t>
    </rPh>
    <phoneticPr fontId="1"/>
  </si>
  <si>
    <t>ポートモードに設定</t>
    <rPh sb="7" eb="9">
      <t>セッテイ</t>
    </rPh>
    <phoneticPr fontId="1"/>
  </si>
  <si>
    <t>入出力モードはPMn.PMn_mで選択</t>
    <rPh sb="0" eb="3">
      <t>ニュウシュツリョク</t>
    </rPh>
    <rPh sb="17" eb="19">
      <t>センタク</t>
    </rPh>
    <phoneticPr fontId="1"/>
  </si>
  <si>
    <t>ドライブ強度　0:ロー(10MHz以下)、1:ハイ(40MHz以下)</t>
    <rPh sb="17" eb="19">
      <t>イカ</t>
    </rPh>
    <phoneticPr fontId="1"/>
  </si>
  <si>
    <t>0:プッシュプル、1:オープンドレイン</t>
    <phoneticPr fontId="1"/>
  </si>
  <si>
    <t>内蔵プルアップ抵抗　0:接続しない、1:接続する</t>
    <rPh sb="0" eb="2">
      <t>ナイゾウ</t>
    </rPh>
    <rPh sb="7" eb="9">
      <t>テイコウ</t>
    </rPh>
    <rPh sb="12" eb="14">
      <t>セツゾク</t>
    </rPh>
    <rPh sb="20" eb="22">
      <t>セツゾク</t>
    </rPh>
    <phoneticPr fontId="1"/>
  </si>
  <si>
    <t>内蔵プルダウン抵抗　0:接続しない、1:接続する</t>
    <rPh sb="0" eb="2">
      <t>ナイゾウ</t>
    </rPh>
    <rPh sb="7" eb="9">
      <t>テイコウ</t>
    </rPh>
    <rPh sb="12" eb="14">
      <t>セツゾク</t>
    </rPh>
    <rPh sb="20" eb="22">
      <t>セツゾク</t>
    </rPh>
    <phoneticPr fontId="1"/>
  </si>
  <si>
    <t>入力タイプ特性　0:タイプ1、1:タイプ2</t>
    <rPh sb="0" eb="2">
      <t>ニュウリョク</t>
    </rPh>
    <rPh sb="5" eb="7">
      <t>トクセイ</t>
    </rPh>
    <phoneticPr fontId="1"/>
  </si>
  <si>
    <t>■入力ポート設定</t>
    <rPh sb="6" eb="8">
      <t>セッテイ</t>
    </rPh>
    <phoneticPr fontId="1"/>
  </si>
  <si>
    <t>■出力ポート設定</t>
    <rPh sb="6" eb="8">
      <t>セッテイ</t>
    </rPh>
    <phoneticPr fontId="1"/>
  </si>
  <si>
    <t>PPRn.PPRn_mビット</t>
    <phoneticPr fontId="1"/>
  </si>
  <si>
    <t>入力値　0:ローレベル、1:ハイレベル</t>
    <rPh sb="0" eb="2">
      <t>ニュウリョク</t>
    </rPh>
    <rPh sb="2" eb="3">
      <t>チ</t>
    </rPh>
    <phoneticPr fontId="1"/>
  </si>
  <si>
    <t>出力値　0:ローレベル、1:ハイレベル</t>
    <rPh sb="0" eb="2">
      <t>シュツリョク</t>
    </rPh>
    <rPh sb="2" eb="3">
      <t>チ</t>
    </rPh>
    <phoneticPr fontId="1"/>
  </si>
  <si>
    <t>―</t>
    <phoneticPr fontId="1"/>
  </si>
  <si>
    <t>0x0000</t>
    <phoneticPr fontId="1"/>
  </si>
  <si>
    <t>0xFC04</t>
    <phoneticPr fontId="1"/>
  </si>
  <si>
    <t>-</t>
    <phoneticPr fontId="1"/>
  </si>
  <si>
    <t>P8_3～9設定値</t>
    <rPh sb="6" eb="9">
      <t>セッテイチ</t>
    </rPh>
    <phoneticPr fontId="1"/>
  </si>
  <si>
    <t>0x00000000</t>
    <phoneticPr fontId="1"/>
  </si>
  <si>
    <t>引数</t>
    <rPh sb="0" eb="2">
      <t>ヒキスウ</t>
    </rPh>
    <phoneticPr fontId="1"/>
  </si>
  <si>
    <t>なし</t>
    <phoneticPr fontId="1"/>
  </si>
  <si>
    <t>ポート番号：n
ビット番号：m
方向：出力/入力</t>
    <rPh sb="3" eb="5">
      <t>バンゴウ</t>
    </rPh>
    <rPh sb="11" eb="13">
      <t>バンゴウ</t>
    </rPh>
    <rPh sb="16" eb="18">
      <t>ホウコウ</t>
    </rPh>
    <rPh sb="19" eb="21">
      <t>シュツリョク</t>
    </rPh>
    <rPh sb="22" eb="24">
      <t>ニュウリョク</t>
    </rPh>
    <phoneticPr fontId="1"/>
  </si>
  <si>
    <t>・出力ポート
　PORT.PMn = PORT.PMn &amp; (~(1 &lt;&lt; m))
・入力ポート
　PORT.PMn = PORT.PMn | (1 &lt;&lt; m)
　PORT.PIBCn = PORT.PIBCn | (1 &lt;&lt; m)</t>
    <rPh sb="1" eb="3">
      <t>シュツリョク</t>
    </rPh>
    <rPh sb="43" eb="45">
      <t>ニュウリョク</t>
    </rPh>
    <phoneticPr fontId="1"/>
  </si>
  <si>
    <t>値：x</t>
    <rPh sb="0" eb="1">
      <t>アタイ</t>
    </rPh>
    <phoneticPr fontId="1"/>
  </si>
  <si>
    <t>ポート番号：n
ビット番号：m</t>
    <phoneticPr fontId="1"/>
  </si>
  <si>
    <t>ポート番号：n
ビット番号：m
値：x</t>
    <rPh sb="16" eb="17">
      <t>アタイ</t>
    </rPh>
    <phoneticPr fontId="1"/>
  </si>
  <si>
    <t>PORT.Pn = PORT.Pn &amp; (~(1 &lt;&lt; m))
PORT.Pn = PORT.Pn | (x &lt;&lt; m)</t>
    <phoneticPr fontId="1"/>
  </si>
  <si>
    <t>戻り値</t>
    <rPh sb="0" eb="1">
      <t>モド</t>
    </rPh>
    <rPh sb="2" eb="3">
      <t>チ</t>
    </rPh>
    <phoneticPr fontId="1"/>
  </si>
  <si>
    <t>x = (PORT.PPRn &gt;&gt; m) &amp; 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</si>
</sst>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</cellXfs>
  <cellStyles count="1">
    <cellStyle name="標準" xfId="0" builtinId="0"/>
  </cellStyles>
  <dxfs count="13">
    <dxf>
      <alignment horizontal="general" vertical="top" textRotation="0" wrapText="1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alignment vertical="top" textRotation="0" indent="0" justifyLastLine="0" shrinkToFit="0" readingOrder="0"/>
    </dxf>
    <dxf>
      <numFmt numFmtId="0" formatCode="General"/>
      <alignment horizontal="center" vertical="top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3AB1054-822C-42CD-8222-564EA2894A17}" name="テーブル1" displayName="テーブル1" ref="A1:G5" totalsRowShown="0" dataDxfId="1">
  <autoFilter ref="A1:G5" xr:uid="{D3AB1054-822C-42CD-8222-564EA2894A17}"/>
  <tableColumns count="7">
    <tableColumn id="1" xr3:uid="{14C658A2-697B-420E-86A3-40CCCAA850FE}" name="No." dataDxfId="7">
      <calculatedColumnFormula>ROW()-ROW(テーブル1[[#Headers],[No.]])</calculatedColumnFormula>
    </tableColumn>
    <tableColumn id="2" xr3:uid="{694EB049-CCBB-427D-B550-9B4EC620663D}" name="関数名" dataDxfId="6"/>
    <tableColumn id="6" xr3:uid="{3D719F77-FFC0-4C87-A3F2-23E51F00444D}" name="引数" dataDxfId="5"/>
    <tableColumn id="7" xr3:uid="{A0FC5F04-2624-4852-8F8D-B54B04B2FF57}" name="戻り値" dataDxfId="0"/>
    <tableColumn id="3" xr3:uid="{4F45D907-192B-485F-8EA2-3A4F9B765785}" name="機能" dataDxfId="4"/>
    <tableColumn id="4" xr3:uid="{FDB6AAD9-C9E5-4DF8-B5B2-02B660830017}" name="レジスタ" dataDxfId="3"/>
    <tableColumn id="5" xr3:uid="{3248A070-0781-43AC-A8FD-D6CE595BE726}" name="備考" dataDxfId="2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3BB4063-53D7-4581-85A6-296E608F820E}" name="テーブル2" displayName="テーブル2" ref="B2:E7" totalsRowShown="0">
  <autoFilter ref="B2:E7" xr:uid="{E3BB4063-53D7-4581-85A6-296E608F820E}"/>
  <tableColumns count="4">
    <tableColumn id="1" xr3:uid="{6084F97F-8911-4C87-925B-A31B66B464D4}" name="No." dataDxfId="12">
      <calculatedColumnFormula>ROW()-ROW(テーブル2[[#Headers],[No.]])</calculatedColumnFormula>
    </tableColumn>
    <tableColumn id="2" xr3:uid="{A48CD977-3B24-4F69-8477-FB748EDF1193}" name="処理"/>
    <tableColumn id="3" xr3:uid="{9FF636DB-74BC-4C03-B554-AADF3574461E}" name="説明"/>
    <tableColumn id="4" xr3:uid="{33FCEDD0-30D5-43D4-B589-4A21FD547841}" name="P8_3～9設定値"/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31E58E5-50F9-43F1-BAF1-C9A9EAD994AD}" name="テーブル24" displayName="テーブル24" ref="B10:E15" totalsRowShown="0">
  <autoFilter ref="B10:E15" xr:uid="{B31E58E5-50F9-43F1-BAF1-C9A9EAD994AD}"/>
  <tableColumns count="4">
    <tableColumn id="1" xr3:uid="{8A6069B6-7424-4B2C-8DA5-931F10AE0349}" name="No." dataDxfId="11">
      <calculatedColumnFormula>ROW()-ROW(テーブル24[[#Headers],[No.]])</calculatedColumnFormula>
    </tableColumn>
    <tableColumn id="2" xr3:uid="{7FC2E195-8A02-4B33-9F93-4BAD52EC1189}" name="処理"/>
    <tableColumn id="3" xr3:uid="{FD38A07D-1ABF-4F9F-BE63-07566DF40F7C}" name="説明"/>
    <tableColumn id="4" xr3:uid="{BA5FAE36-3108-4972-85F9-A95676B8B91C}" name="P8_3～9設定値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31930A2-C87E-42AE-BF66-293D70D2486A}" name="テーブル245" displayName="テーブル245" ref="B18:E22" totalsRowShown="0">
  <autoFilter ref="B18:E22" xr:uid="{E31930A2-C87E-42AE-BF66-293D70D2486A}"/>
  <tableColumns count="4">
    <tableColumn id="1" xr3:uid="{F59C35C6-5188-40C0-8F16-F564F5E3B983}" name="No." dataDxfId="10">
      <calculatedColumnFormula>ROW()-ROW(テーブル245[[#Headers],[No.]])</calculatedColumnFormula>
    </tableColumn>
    <tableColumn id="2" xr3:uid="{E3C62B88-3219-4403-96A1-D13989327F4F}" name="処理"/>
    <tableColumn id="3" xr3:uid="{B8C88A62-8FC6-4A2D-AF08-34A25A710896}" name="説明"/>
    <tableColumn id="4" xr3:uid="{51C2E303-D558-4155-BA55-75DD0FC9F97D}" name="P8_3～9設定値"/>
  </tableColumns>
  <tableStyleInfo name="TableStyleMedium1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FADE922-00AB-453E-86CB-80B3B275B20C}" name="テーブル246" displayName="テーブル246" ref="B25:E26" totalsRowShown="0">
  <autoFilter ref="B25:E26" xr:uid="{AFADE922-00AB-453E-86CB-80B3B275B20C}"/>
  <tableColumns count="4">
    <tableColumn id="1" xr3:uid="{8815EF61-CDDA-4365-8949-BBBD7BC869A8}" name="No." dataDxfId="9">
      <calculatedColumnFormula>ROW()-ROW(テーブル246[[#Headers],[No.]])</calculatedColumnFormula>
    </tableColumn>
    <tableColumn id="2" xr3:uid="{077E228D-5A7C-4AA5-AB0E-825D1E6C27A4}" name="処理"/>
    <tableColumn id="3" xr3:uid="{1861BB95-0F7E-4B6A-8EFC-549D9C2A38E2}" name="説明"/>
    <tableColumn id="4" xr3:uid="{51C0F771-335E-4FD4-99D2-12D8EE899114}" name="P8_3～9設定値"/>
  </tableColumns>
  <tableStyleInfo name="TableStyleMedium1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3DCBE61-9829-43B1-BD7E-B0DAA8BA5ACF}" name="テーブル2457" displayName="テーブル2457" ref="B29:E30" totalsRowShown="0">
  <autoFilter ref="B29:E30" xr:uid="{A3DCBE61-9829-43B1-BD7E-B0DAA8BA5ACF}"/>
  <tableColumns count="4">
    <tableColumn id="1" xr3:uid="{04A0DFEF-3C19-4A93-91CD-DCA33D6157E9}" name="No." dataDxfId="8">
      <calculatedColumnFormula>ROW()-ROW(テーブル2457[[#Headers],[No.]])</calculatedColumnFormula>
    </tableColumn>
    <tableColumn id="2" xr3:uid="{C98B54C1-5E9A-4056-BFD9-D2CD0C6F916F}" name="処理"/>
    <tableColumn id="3" xr3:uid="{D47D8C39-9C48-4001-B638-6079B8DE379D}" name="説明"/>
    <tableColumn id="4" xr3:uid="{50A664D3-B90F-4FFF-9CA6-21D5AD260B1F}" name="P8_3～9設定値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687CE-533E-4727-A11B-DED28C01EE30}">
  <dimension ref="A1:G5"/>
  <sheetViews>
    <sheetView tabSelected="1" workbookViewId="0">
      <selection activeCell="B9" sqref="B9"/>
    </sheetView>
  </sheetViews>
  <sheetFormatPr defaultRowHeight="18" x14ac:dyDescent="0.55000000000000004"/>
  <cols>
    <col min="2" max="2" width="19.25" bestFit="1" customWidth="1"/>
    <col min="3" max="3" width="19.25" customWidth="1"/>
    <col min="4" max="4" width="8.9140625" bestFit="1" customWidth="1"/>
    <col min="5" max="5" width="14.83203125" customWidth="1"/>
    <col min="6" max="6" width="41.1640625" customWidth="1"/>
    <col min="7" max="7" width="16.83203125" customWidth="1"/>
  </cols>
  <sheetData>
    <row r="1" spans="1:7" x14ac:dyDescent="0.55000000000000004">
      <c r="A1" t="s">
        <v>0</v>
      </c>
      <c r="B1" t="s">
        <v>1</v>
      </c>
      <c r="C1" t="s">
        <v>57</v>
      </c>
      <c r="D1" t="s">
        <v>65</v>
      </c>
      <c r="E1" t="s">
        <v>5</v>
      </c>
      <c r="F1" t="s">
        <v>2</v>
      </c>
      <c r="G1" t="s">
        <v>9</v>
      </c>
    </row>
    <row r="2" spans="1:7" x14ac:dyDescent="0.55000000000000004">
      <c r="A2" s="2">
        <f>ROW()-ROW(テーブル1[[#Headers],[No.]])</f>
        <v>1</v>
      </c>
      <c r="B2" s="3" t="s">
        <v>3</v>
      </c>
      <c r="C2" s="3" t="s">
        <v>58</v>
      </c>
      <c r="D2" s="3" t="s">
        <v>58</v>
      </c>
      <c r="E2" s="3" t="s">
        <v>8</v>
      </c>
      <c r="F2" s="3" t="s">
        <v>51</v>
      </c>
      <c r="G2" s="3" t="s">
        <v>10</v>
      </c>
    </row>
    <row r="3" spans="1:7" ht="90" x14ac:dyDescent="0.55000000000000004">
      <c r="A3" s="2">
        <f>ROW()-ROW(テーブル1[[#Headers],[No.]])</f>
        <v>2</v>
      </c>
      <c r="B3" s="3" t="s">
        <v>4</v>
      </c>
      <c r="C3" s="4" t="s">
        <v>59</v>
      </c>
      <c r="D3" s="4" t="s">
        <v>58</v>
      </c>
      <c r="E3" s="3" t="s">
        <v>11</v>
      </c>
      <c r="F3" s="4" t="s">
        <v>60</v>
      </c>
      <c r="G3" s="3"/>
    </row>
    <row r="4" spans="1:7" ht="36" x14ac:dyDescent="0.55000000000000004">
      <c r="A4" s="2">
        <f>ROW()-ROW(テーブル1[[#Headers],[No.]])</f>
        <v>3</v>
      </c>
      <c r="B4" s="3" t="s">
        <v>6</v>
      </c>
      <c r="C4" s="4" t="s">
        <v>62</v>
      </c>
      <c r="D4" s="4" t="s">
        <v>61</v>
      </c>
      <c r="E4" s="3" t="s">
        <v>12</v>
      </c>
      <c r="F4" s="3" t="s">
        <v>66</v>
      </c>
      <c r="G4" s="3"/>
    </row>
    <row r="5" spans="1:7" ht="54" x14ac:dyDescent="0.55000000000000004">
      <c r="A5" s="2">
        <f>ROW()-ROW(テーブル1[[#Headers],[No.]])</f>
        <v>4</v>
      </c>
      <c r="B5" s="3" t="s">
        <v>7</v>
      </c>
      <c r="C5" s="4" t="s">
        <v>63</v>
      </c>
      <c r="D5" s="4" t="s">
        <v>58</v>
      </c>
      <c r="E5" s="3" t="s">
        <v>13</v>
      </c>
      <c r="F5" s="4" t="s">
        <v>64</v>
      </c>
      <c r="G5" s="3"/>
    </row>
  </sheetData>
  <phoneticPr fontId="1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F2D04-662B-47F7-A87A-4D7CAECA33A8}">
  <dimension ref="A1:E30"/>
  <sheetViews>
    <sheetView workbookViewId="0">
      <selection activeCell="C30" sqref="C30"/>
    </sheetView>
  </sheetViews>
  <sheetFormatPr defaultRowHeight="18" x14ac:dyDescent="0.55000000000000004"/>
  <cols>
    <col min="1" max="1" width="3.9140625" customWidth="1"/>
    <col min="3" max="3" width="27.33203125" bestFit="1" customWidth="1"/>
    <col min="4" max="4" width="51" bestFit="1" customWidth="1"/>
    <col min="5" max="5" width="16.5" bestFit="1" customWidth="1"/>
  </cols>
  <sheetData>
    <row r="1" spans="1:5" x14ac:dyDescent="0.55000000000000004">
      <c r="A1" t="s">
        <v>19</v>
      </c>
    </row>
    <row r="2" spans="1:5" x14ac:dyDescent="0.55000000000000004">
      <c r="B2" t="s">
        <v>0</v>
      </c>
      <c r="C2" t="s">
        <v>20</v>
      </c>
      <c r="D2" t="s">
        <v>21</v>
      </c>
      <c r="E2" t="s">
        <v>55</v>
      </c>
    </row>
    <row r="3" spans="1:5" x14ac:dyDescent="0.55000000000000004">
      <c r="B3" s="1">
        <f>ROW()-ROW(テーブル2[[#Headers],[No.]])</f>
        <v>1</v>
      </c>
      <c r="C3" t="s">
        <v>14</v>
      </c>
      <c r="D3" t="s">
        <v>33</v>
      </c>
      <c r="E3" t="s">
        <v>52</v>
      </c>
    </row>
    <row r="4" spans="1:5" x14ac:dyDescent="0.55000000000000004">
      <c r="B4" s="1">
        <f>ROW()-ROW(テーブル2[[#Headers],[No.]])</f>
        <v>2</v>
      </c>
      <c r="C4" t="s">
        <v>15</v>
      </c>
      <c r="D4" t="s">
        <v>34</v>
      </c>
      <c r="E4" t="s">
        <v>52</v>
      </c>
    </row>
    <row r="5" spans="1:5" x14ac:dyDescent="0.55000000000000004">
      <c r="B5" s="1">
        <f>ROW()-ROW(テーブル2[[#Headers],[No.]])</f>
        <v>3</v>
      </c>
      <c r="C5" t="s">
        <v>16</v>
      </c>
      <c r="D5" t="s">
        <v>37</v>
      </c>
      <c r="E5" t="s">
        <v>36</v>
      </c>
    </row>
    <row r="6" spans="1:5" x14ac:dyDescent="0.55000000000000004">
      <c r="B6" s="1">
        <f>ROW()-ROW(テーブル2[[#Headers],[No.]])</f>
        <v>4</v>
      </c>
      <c r="C6" t="s">
        <v>17</v>
      </c>
      <c r="D6" t="s">
        <v>39</v>
      </c>
      <c r="E6" t="s">
        <v>52</v>
      </c>
    </row>
    <row r="7" spans="1:5" x14ac:dyDescent="0.55000000000000004">
      <c r="B7" s="1">
        <f>ROW()-ROW(テーブル2[[#Headers],[No.]])</f>
        <v>5</v>
      </c>
      <c r="C7" t="s">
        <v>18</v>
      </c>
      <c r="D7" t="s">
        <v>40</v>
      </c>
      <c r="E7" t="s">
        <v>54</v>
      </c>
    </row>
    <row r="9" spans="1:5" x14ac:dyDescent="0.55000000000000004">
      <c r="A9" t="s">
        <v>47</v>
      </c>
    </row>
    <row r="10" spans="1:5" x14ac:dyDescent="0.55000000000000004">
      <c r="B10" t="s">
        <v>0</v>
      </c>
      <c r="C10" t="s">
        <v>20</v>
      </c>
      <c r="D10" t="s">
        <v>21</v>
      </c>
      <c r="E10" t="s">
        <v>55</v>
      </c>
    </row>
    <row r="11" spans="1:5" x14ac:dyDescent="0.55000000000000004">
      <c r="B11" s="1">
        <f>ROW()-ROW(テーブル24[[#Headers],[No.]])</f>
        <v>1</v>
      </c>
      <c r="C11" t="s">
        <v>23</v>
      </c>
      <c r="D11" t="s">
        <v>41</v>
      </c>
      <c r="E11" t="s">
        <v>54</v>
      </c>
    </row>
    <row r="12" spans="1:5" x14ac:dyDescent="0.55000000000000004">
      <c r="B12" s="1">
        <f>ROW()-ROW(テーブル24[[#Headers],[No.]])</f>
        <v>2</v>
      </c>
      <c r="C12" t="s">
        <v>24</v>
      </c>
      <c r="D12" t="s">
        <v>42</v>
      </c>
      <c r="E12" t="s">
        <v>56</v>
      </c>
    </row>
    <row r="13" spans="1:5" x14ac:dyDescent="0.55000000000000004">
      <c r="B13" s="1">
        <f>ROW()-ROW(テーブル24[[#Headers],[No.]])</f>
        <v>3</v>
      </c>
      <c r="C13" t="s">
        <v>25</v>
      </c>
      <c r="D13" t="s">
        <v>35</v>
      </c>
      <c r="E13" t="s">
        <v>52</v>
      </c>
    </row>
    <row r="14" spans="1:5" x14ac:dyDescent="0.55000000000000004">
      <c r="B14" s="1">
        <f>ROW()-ROW(テーブル24[[#Headers],[No.]])</f>
        <v>4</v>
      </c>
      <c r="C14" t="s">
        <v>26</v>
      </c>
      <c r="D14" t="s">
        <v>50</v>
      </c>
      <c r="E14" t="s">
        <v>52</v>
      </c>
    </row>
    <row r="15" spans="1:5" x14ac:dyDescent="0.55000000000000004">
      <c r="B15" s="1">
        <f>ROW()-ROW(テーブル24[[#Headers],[No.]])</f>
        <v>5</v>
      </c>
      <c r="C15" t="s">
        <v>27</v>
      </c>
      <c r="D15" t="s">
        <v>38</v>
      </c>
      <c r="E15" t="s">
        <v>53</v>
      </c>
    </row>
    <row r="17" spans="1:5" x14ac:dyDescent="0.55000000000000004">
      <c r="A17" t="s">
        <v>46</v>
      </c>
    </row>
    <row r="18" spans="1:5" x14ac:dyDescent="0.55000000000000004">
      <c r="B18" t="s">
        <v>0</v>
      </c>
      <c r="C18" t="s">
        <v>20</v>
      </c>
      <c r="D18" t="s">
        <v>21</v>
      </c>
      <c r="E18" t="s">
        <v>55</v>
      </c>
    </row>
    <row r="19" spans="1:5" x14ac:dyDescent="0.55000000000000004">
      <c r="B19" s="1">
        <f>ROW()-ROW(テーブル245[[#Headers],[No.]])</f>
        <v>1</v>
      </c>
      <c r="C19" t="s">
        <v>28</v>
      </c>
      <c r="D19" t="s">
        <v>43</v>
      </c>
      <c r="E19" t="s">
        <v>54</v>
      </c>
    </row>
    <row r="20" spans="1:5" x14ac:dyDescent="0.55000000000000004">
      <c r="B20" s="1">
        <f>ROW()-ROW(テーブル245[[#Headers],[No.]])</f>
        <v>2</v>
      </c>
      <c r="C20" t="s">
        <v>29</v>
      </c>
      <c r="D20" t="s">
        <v>44</v>
      </c>
      <c r="E20" t="s">
        <v>54</v>
      </c>
    </row>
    <row r="21" spans="1:5" x14ac:dyDescent="0.55000000000000004">
      <c r="B21" s="1">
        <f>ROW()-ROW(テーブル245[[#Headers],[No.]])</f>
        <v>3</v>
      </c>
      <c r="C21" t="s">
        <v>30</v>
      </c>
      <c r="D21" t="s">
        <v>45</v>
      </c>
      <c r="E21" t="s">
        <v>54</v>
      </c>
    </row>
    <row r="22" spans="1:5" x14ac:dyDescent="0.55000000000000004">
      <c r="B22" s="1">
        <f>ROW()-ROW(テーブル245[[#Headers],[No.]])</f>
        <v>4</v>
      </c>
      <c r="C22" t="s">
        <v>31</v>
      </c>
      <c r="D22" t="s">
        <v>32</v>
      </c>
      <c r="E22" t="s">
        <v>54</v>
      </c>
    </row>
    <row r="24" spans="1:5" x14ac:dyDescent="0.55000000000000004">
      <c r="A24" t="s">
        <v>22</v>
      </c>
    </row>
    <row r="25" spans="1:5" x14ac:dyDescent="0.55000000000000004">
      <c r="B25" t="s">
        <v>0</v>
      </c>
      <c r="C25" t="s">
        <v>20</v>
      </c>
      <c r="D25" t="s">
        <v>21</v>
      </c>
      <c r="E25" t="s">
        <v>55</v>
      </c>
    </row>
    <row r="26" spans="1:5" x14ac:dyDescent="0.55000000000000004">
      <c r="B26" s="1">
        <f>ROW()-ROW(テーブル246[[#Headers],[No.]])</f>
        <v>1</v>
      </c>
      <c r="C26" t="s">
        <v>26</v>
      </c>
      <c r="D26" t="s">
        <v>50</v>
      </c>
    </row>
    <row r="28" spans="1:5" x14ac:dyDescent="0.55000000000000004">
      <c r="A28" t="s">
        <v>46</v>
      </c>
    </row>
    <row r="29" spans="1:5" x14ac:dyDescent="0.55000000000000004">
      <c r="B29" t="s">
        <v>0</v>
      </c>
      <c r="C29" t="s">
        <v>20</v>
      </c>
      <c r="D29" t="s">
        <v>21</v>
      </c>
      <c r="E29" t="s">
        <v>55</v>
      </c>
    </row>
    <row r="30" spans="1:5" x14ac:dyDescent="0.55000000000000004">
      <c r="B30" s="1">
        <f>ROW()-ROW(テーブル2457[[#Headers],[No.]])</f>
        <v>1</v>
      </c>
      <c r="C30" t="s">
        <v>48</v>
      </c>
      <c r="D30" t="s">
        <v>49</v>
      </c>
    </row>
  </sheetData>
  <phoneticPr fontId="1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dCAN_hw処理</vt:lpstr>
      <vt:lpstr>フロー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耕市 上田</dc:creator>
  <cp:lastModifiedBy>耕市 上田</cp:lastModifiedBy>
  <dcterms:created xsi:type="dcterms:W3CDTF">2025-08-29T05:47:36Z</dcterms:created>
  <dcterms:modified xsi:type="dcterms:W3CDTF">2025-08-29T10:34:36Z</dcterms:modified>
</cp:coreProperties>
</file>